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895" activeTab="0"/>
  </bookViews>
  <sheets>
    <sheet name="単位重量" sheetId="1" r:id="rId1"/>
    <sheet name="重量表" sheetId="2" r:id="rId2"/>
  </sheets>
  <definedNames>
    <definedName name="_xlnm.Print_Area" localSheetId="1">'重量表'!$B$2:$I$21</definedName>
    <definedName name="_xlnm.Print_Area" localSheetId="0">'単位重量'!$B$2:$J$13</definedName>
  </definedNames>
  <calcPr fullCalcOnLoad="1"/>
</workbook>
</file>

<file path=xl/sharedStrings.xml><?xml version="1.0" encoding="utf-8"?>
<sst xmlns="http://schemas.openxmlformats.org/spreadsheetml/2006/main" count="67" uniqueCount="41">
  <si>
    <t>単位重量
(kg/m)</t>
  </si>
  <si>
    <t>重量
(t)</t>
  </si>
  <si>
    <t>重量
(kg)</t>
  </si>
  <si>
    <t>黄色のカーソルを変更する。</t>
  </si>
  <si>
    <t>備考</t>
  </si>
  <si>
    <t>長さ（ｍ）</t>
  </si>
  <si>
    <t>重量(t)</t>
  </si>
  <si>
    <t>総重量</t>
  </si>
  <si>
    <t>鋼矢板単位重量</t>
  </si>
  <si>
    <t>幅</t>
  </si>
  <si>
    <t>高</t>
  </si>
  <si>
    <t>厚</t>
  </si>
  <si>
    <t>Ｕ型</t>
  </si>
  <si>
    <t>直線型</t>
  </si>
  <si>
    <t>型式</t>
  </si>
  <si>
    <r>
      <t>k</t>
    </r>
    <r>
      <rPr>
        <sz val="11"/>
        <rFont val="ＭＳ Ｐ明朝"/>
        <family val="1"/>
      </rPr>
      <t>g/m</t>
    </r>
  </si>
  <si>
    <r>
      <t>k</t>
    </r>
    <r>
      <rPr>
        <sz val="11"/>
        <rFont val="ＭＳ Ｐ明朝"/>
        <family val="1"/>
      </rPr>
      <t>g/m2</t>
    </r>
  </si>
  <si>
    <t>有効幅　Ｗ
（mm）</t>
  </si>
  <si>
    <t>有効高さ　Ｈ
（mm）</t>
  </si>
  <si>
    <t>厚さ　ｔ
（mm）</t>
  </si>
  <si>
    <t>単位重量
(kg/m2)</t>
  </si>
  <si>
    <t>鋼矢板重量換算表</t>
  </si>
  <si>
    <t>鋼矢板長さ</t>
  </si>
  <si>
    <t>鋼矢板枚数</t>
  </si>
  <si>
    <t>１A型</t>
  </si>
  <si>
    <t>2型</t>
  </si>
  <si>
    <t>２W型</t>
  </si>
  <si>
    <t>３型</t>
  </si>
  <si>
    <t>３W型</t>
  </si>
  <si>
    <t>４型</t>
  </si>
  <si>
    <t>４W型</t>
  </si>
  <si>
    <t>５L型</t>
  </si>
  <si>
    <t>６L型</t>
  </si>
  <si>
    <t>FL型</t>
  </si>
  <si>
    <t>FXL型</t>
  </si>
  <si>
    <t>鋼矢板重量表</t>
  </si>
  <si>
    <t>型</t>
  </si>
  <si>
    <t>枚数</t>
  </si>
  <si>
    <t>1枚当り重量(t)</t>
  </si>
  <si>
    <t>U型</t>
  </si>
  <si>
    <t>直線型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</si>
</sst>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"/>
    <numFmt numFmtId="179" formatCode="0.00_ "/>
    <numFmt numFmtId="180" formatCode="0.000"/>
    <numFmt numFmtId="181" formatCode="#,##0_ "/>
    <numFmt numFmtId="182" formatCode="0.000_ "/>
    <numFmt numFmtId="183" formatCode="0.0000"/>
  </numFmts>
  <fonts count="10">
    <font>
      <sz val="11"/>
      <name val="ＭＳ Ｐ明朝"/>
      <family val="1"/>
    </font>
    <font>
      <sz val="6"/>
      <name val="ＭＳ Ｐ明朝"/>
      <family val="1"/>
    </font>
    <font>
      <sz val="24"/>
      <name val="MS UI Gothic"/>
      <family val="3"/>
    </font>
    <font>
      <sz val="18"/>
      <name val="MS UI Gothic"/>
      <family val="3"/>
    </font>
    <font>
      <b/>
      <sz val="22"/>
      <name val="MS UI Gothic"/>
      <family val="3"/>
    </font>
    <font>
      <sz val="6"/>
      <name val="ＭＳ Ｐゴシック"/>
      <family val="3"/>
    </font>
    <font>
      <b/>
      <sz val="16"/>
      <color indexed="10"/>
      <name val="ＭＳ Ｐ明朝"/>
      <family val="1"/>
    </font>
    <font>
      <b/>
      <sz val="18"/>
      <name val="ＭＳ Ｐ明朝"/>
      <family val="1"/>
    </font>
    <font>
      <sz val="11"/>
      <color indexed="10"/>
      <name val="ＭＳ Ｐ明朝"/>
      <family val="1"/>
    </font>
    <font>
      <b/>
      <sz val="14"/>
      <name val="MS UI Gothic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vertical="center"/>
    </xf>
    <xf numFmtId="0" fontId="0" fillId="0" borderId="0" xfId="0" applyFont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0" fillId="3" borderId="4" xfId="0" applyFont="1" applyFill="1" applyBorder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5" xfId="0" applyBorder="1" applyAlignment="1">
      <alignment vertical="center"/>
    </xf>
    <xf numFmtId="0" fontId="0" fillId="0" borderId="5" xfId="0" applyBorder="1" applyAlignment="1" applyProtection="1">
      <alignment vertical="center"/>
      <protection locked="0"/>
    </xf>
    <xf numFmtId="0" fontId="0" fillId="0" borderId="1" xfId="0" applyFont="1" applyBorder="1" applyAlignment="1">
      <alignment horizontal="center" vertical="center"/>
    </xf>
    <xf numFmtId="180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vertical="center" textRotation="255"/>
    </xf>
    <xf numFmtId="0" fontId="0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  <protection/>
    </xf>
    <xf numFmtId="0" fontId="0" fillId="2" borderId="0" xfId="0" applyFont="1" applyFill="1" applyBorder="1" applyAlignment="1" applyProtection="1">
      <alignment horizontal="center" vertical="center"/>
      <protection locked="0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right" vertical="center"/>
    </xf>
    <xf numFmtId="176" fontId="3" fillId="0" borderId="1" xfId="0" applyNumberFormat="1" applyFont="1" applyBorder="1" applyAlignment="1" applyProtection="1">
      <alignment vertical="center"/>
      <protection hidden="1"/>
    </xf>
    <xf numFmtId="176" fontId="3" fillId="0" borderId="1" xfId="0" applyNumberFormat="1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 textRotation="255"/>
      <protection locked="0"/>
    </xf>
    <xf numFmtId="0" fontId="0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9</xdr:row>
      <xdr:rowOff>171450</xdr:rowOff>
    </xdr:from>
    <xdr:to>
      <xdr:col>5</xdr:col>
      <xdr:colOff>219075</xdr:colOff>
      <xdr:row>11</xdr:row>
      <xdr:rowOff>419100</xdr:rowOff>
    </xdr:to>
    <xdr:grpSp>
      <xdr:nvGrpSpPr>
        <xdr:cNvPr id="1" name="Group 43"/>
        <xdr:cNvGrpSpPr>
          <a:grpSpLocks/>
        </xdr:cNvGrpSpPr>
      </xdr:nvGrpSpPr>
      <xdr:grpSpPr>
        <a:xfrm>
          <a:off x="1200150" y="3829050"/>
          <a:ext cx="2962275" cy="1200150"/>
          <a:chOff x="98" y="266"/>
          <a:chExt cx="311" cy="164"/>
        </a:xfrm>
        <a:solidFill>
          <a:srgbClr val="FFFFFF"/>
        </a:solidFill>
      </xdr:grpSpPr>
      <xdr:grpSp>
        <xdr:nvGrpSpPr>
          <xdr:cNvPr id="2" name="Group 19"/>
          <xdr:cNvGrpSpPr>
            <a:grpSpLocks/>
          </xdr:cNvGrpSpPr>
        </xdr:nvGrpSpPr>
        <xdr:grpSpPr>
          <a:xfrm>
            <a:off x="98" y="266"/>
            <a:ext cx="311" cy="164"/>
            <a:chOff x="130" y="223"/>
            <a:chExt cx="311" cy="164"/>
          </a:xfrm>
          <a:solidFill>
            <a:srgbClr val="FFFFFF"/>
          </a:solidFill>
        </xdr:grpSpPr>
        <xdr:sp>
          <xdr:nvSpPr>
            <xdr:cNvPr id="3" name="AutoShape 8"/>
            <xdr:cNvSpPr>
              <a:spLocks/>
            </xdr:cNvSpPr>
          </xdr:nvSpPr>
          <xdr:spPr>
            <a:xfrm>
              <a:off x="169" y="248"/>
              <a:ext cx="219" cy="98"/>
            </a:xfrm>
            <a:custGeom>
              <a:pathLst>
                <a:path h="98" w="219">
                  <a:moveTo>
                    <a:pt x="60" y="3"/>
                  </a:moveTo>
                  <a:cubicBezTo>
                    <a:pt x="75" y="0"/>
                    <a:pt x="149" y="1"/>
                    <a:pt x="159" y="3"/>
                  </a:cubicBezTo>
                  <a:cubicBezTo>
                    <a:pt x="168" y="6"/>
                    <a:pt x="169" y="6"/>
                    <a:pt x="174" y="13"/>
                  </a:cubicBezTo>
                  <a:cubicBezTo>
                    <a:pt x="180" y="23"/>
                    <a:pt x="196" y="72"/>
                    <a:pt x="201" y="85"/>
                  </a:cubicBezTo>
                  <a:lnTo>
                    <a:pt x="205" y="89"/>
                  </a:lnTo>
                  <a:cubicBezTo>
                    <a:pt x="207" y="90"/>
                    <a:pt x="211" y="89"/>
                    <a:pt x="211" y="88"/>
                  </a:cubicBezTo>
                  <a:cubicBezTo>
                    <a:pt x="211" y="87"/>
                    <a:pt x="209" y="85"/>
                    <a:pt x="208" y="84"/>
                  </a:cubicBezTo>
                  <a:cubicBezTo>
                    <a:pt x="208" y="84"/>
                    <a:pt x="206" y="81"/>
                    <a:pt x="207" y="80"/>
                  </a:cubicBezTo>
                  <a:cubicBezTo>
                    <a:pt x="211" y="77"/>
                    <a:pt x="215" y="80"/>
                    <a:pt x="215" y="80"/>
                  </a:cubicBezTo>
                  <a:cubicBezTo>
                    <a:pt x="215" y="80"/>
                    <a:pt x="217" y="83"/>
                    <a:pt x="218" y="85"/>
                  </a:cubicBezTo>
                  <a:cubicBezTo>
                    <a:pt x="218" y="87"/>
                    <a:pt x="218" y="89"/>
                    <a:pt x="218" y="90"/>
                  </a:cubicBezTo>
                  <a:cubicBezTo>
                    <a:pt x="218" y="91"/>
                    <a:pt x="219" y="93"/>
                    <a:pt x="217" y="94"/>
                  </a:cubicBezTo>
                  <a:cubicBezTo>
                    <a:pt x="215" y="97"/>
                    <a:pt x="211" y="96"/>
                    <a:pt x="208" y="97"/>
                  </a:cubicBezTo>
                  <a:cubicBezTo>
                    <a:pt x="205" y="97"/>
                    <a:pt x="202" y="98"/>
                    <a:pt x="200" y="96"/>
                  </a:cubicBezTo>
                  <a:cubicBezTo>
                    <a:pt x="198" y="94"/>
                    <a:pt x="198" y="98"/>
                    <a:pt x="193" y="85"/>
                  </a:cubicBezTo>
                  <a:lnTo>
                    <a:pt x="169" y="20"/>
                  </a:lnTo>
                  <a:lnTo>
                    <a:pt x="165" y="17"/>
                  </a:lnTo>
                  <a:lnTo>
                    <a:pt x="160" y="15"/>
                  </a:lnTo>
                  <a:cubicBezTo>
                    <a:pt x="143" y="15"/>
                    <a:pt x="72" y="13"/>
                    <a:pt x="61" y="15"/>
                  </a:cubicBezTo>
                  <a:cubicBezTo>
                    <a:pt x="57" y="16"/>
                    <a:pt x="51" y="16"/>
                    <a:pt x="46" y="21"/>
                  </a:cubicBezTo>
                  <a:cubicBezTo>
                    <a:pt x="40" y="33"/>
                    <a:pt x="26" y="73"/>
                    <a:pt x="23" y="85"/>
                  </a:cubicBezTo>
                  <a:cubicBezTo>
                    <a:pt x="18" y="97"/>
                    <a:pt x="19" y="94"/>
                    <a:pt x="17" y="96"/>
                  </a:cubicBezTo>
                  <a:cubicBezTo>
                    <a:pt x="15" y="98"/>
                    <a:pt x="13" y="97"/>
                    <a:pt x="11" y="97"/>
                  </a:cubicBezTo>
                  <a:lnTo>
                    <a:pt x="5" y="95"/>
                  </a:lnTo>
                  <a:cubicBezTo>
                    <a:pt x="3" y="94"/>
                    <a:pt x="2" y="94"/>
                    <a:pt x="0" y="91"/>
                  </a:cubicBezTo>
                  <a:cubicBezTo>
                    <a:pt x="0" y="88"/>
                    <a:pt x="1" y="81"/>
                    <a:pt x="2" y="79"/>
                  </a:cubicBezTo>
                  <a:cubicBezTo>
                    <a:pt x="3" y="77"/>
                    <a:pt x="7" y="78"/>
                    <a:pt x="8" y="78"/>
                  </a:cubicBezTo>
                  <a:cubicBezTo>
                    <a:pt x="9" y="78"/>
                    <a:pt x="11" y="81"/>
                    <a:pt x="11" y="82"/>
                  </a:cubicBezTo>
                  <a:lnTo>
                    <a:pt x="7" y="85"/>
                  </a:lnTo>
                  <a:lnTo>
                    <a:pt x="10" y="88"/>
                  </a:lnTo>
                  <a:lnTo>
                    <a:pt x="13" y="88"/>
                  </a:lnTo>
                  <a:lnTo>
                    <a:pt x="16" y="86"/>
                  </a:lnTo>
                  <a:cubicBezTo>
                    <a:pt x="16" y="86"/>
                    <a:pt x="41" y="16"/>
                    <a:pt x="43" y="13"/>
                  </a:cubicBezTo>
                  <a:cubicBezTo>
                    <a:pt x="45" y="10"/>
                    <a:pt x="46" y="7"/>
                    <a:pt x="60" y="3"/>
                  </a:cubicBezTo>
                  <a:close/>
                </a:path>
              </a:pathLst>
            </a:custGeom>
            <a:solidFill>
              <a:srgbClr val="CC99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明朝"/>
                  <a:ea typeface="ＭＳ Ｐ明朝"/>
                  <a:cs typeface="ＭＳ Ｐ明朝"/>
                </a:rPr>
                <a:t/>
              </a:r>
            </a:p>
          </xdr:txBody>
        </xdr:sp>
        <xdr:sp>
          <xdr:nvSpPr>
            <xdr:cNvPr id="4" name="Line 9"/>
            <xdr:cNvSpPr>
              <a:spLocks/>
            </xdr:cNvSpPr>
          </xdr:nvSpPr>
          <xdr:spPr>
            <a:xfrm>
              <a:off x="130" y="334"/>
              <a:ext cx="311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明朝"/>
                  <a:ea typeface="ＭＳ Ｐ明朝"/>
                  <a:cs typeface="ＭＳ Ｐ明朝"/>
                </a:rPr>
                <a:t/>
              </a:r>
            </a:p>
          </xdr:txBody>
        </xdr:sp>
        <xdr:sp>
          <xdr:nvSpPr>
            <xdr:cNvPr id="5" name="Line 10"/>
            <xdr:cNvSpPr>
              <a:spLocks/>
            </xdr:cNvSpPr>
          </xdr:nvSpPr>
          <xdr:spPr>
            <a:xfrm>
              <a:off x="379" y="310"/>
              <a:ext cx="0" cy="7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明朝"/>
                  <a:ea typeface="ＭＳ Ｐ明朝"/>
                  <a:cs typeface="ＭＳ Ｐ明朝"/>
                </a:rPr>
                <a:t/>
              </a:r>
            </a:p>
          </xdr:txBody>
        </xdr:sp>
        <xdr:sp>
          <xdr:nvSpPr>
            <xdr:cNvPr id="6" name="Line 11"/>
            <xdr:cNvSpPr>
              <a:spLocks/>
            </xdr:cNvSpPr>
          </xdr:nvSpPr>
          <xdr:spPr>
            <a:xfrm>
              <a:off x="178" y="310"/>
              <a:ext cx="0" cy="7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明朝"/>
                  <a:ea typeface="ＭＳ Ｐ明朝"/>
                  <a:cs typeface="ＭＳ Ｐ明朝"/>
                </a:rPr>
                <a:t/>
              </a:r>
            </a:p>
          </xdr:txBody>
        </xdr:sp>
        <xdr:grpSp>
          <xdr:nvGrpSpPr>
            <xdr:cNvPr id="7" name="Group 16"/>
            <xdr:cNvGrpSpPr>
              <a:grpSpLocks/>
            </xdr:cNvGrpSpPr>
          </xdr:nvGrpSpPr>
          <xdr:grpSpPr>
            <a:xfrm>
              <a:off x="256" y="223"/>
              <a:ext cx="0" cy="72"/>
              <a:chOff x="256" y="223"/>
              <a:chExt cx="0" cy="72"/>
            </a:xfrm>
            <a:solidFill>
              <a:srgbClr val="FFFFFF"/>
            </a:solidFill>
          </xdr:grpSpPr>
          <xdr:sp>
            <xdr:nvSpPr>
              <xdr:cNvPr id="8" name="Line 12"/>
              <xdr:cNvSpPr>
                <a:spLocks/>
              </xdr:cNvSpPr>
            </xdr:nvSpPr>
            <xdr:spPr>
              <a:xfrm>
                <a:off x="256" y="223"/>
                <a:ext cx="0" cy="2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明朝"/>
                    <a:ea typeface="ＭＳ Ｐ明朝"/>
                    <a:cs typeface="ＭＳ Ｐ明朝"/>
                  </a:rPr>
                  <a:t/>
                </a:r>
              </a:p>
            </xdr:txBody>
          </xdr:sp>
          <xdr:sp>
            <xdr:nvSpPr>
              <xdr:cNvPr id="9" name="Line 13"/>
              <xdr:cNvSpPr>
                <a:spLocks/>
              </xdr:cNvSpPr>
            </xdr:nvSpPr>
            <xdr:spPr>
              <a:xfrm flipV="1">
                <a:off x="256" y="263"/>
                <a:ext cx="0" cy="3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明朝"/>
                    <a:ea typeface="ＭＳ Ｐ明朝"/>
                    <a:cs typeface="ＭＳ Ｐ明朝"/>
                  </a:rPr>
                  <a:t/>
                </a:r>
              </a:p>
            </xdr:txBody>
          </xdr:sp>
          <xdr:sp>
            <xdr:nvSpPr>
              <xdr:cNvPr id="10" name="Line 15"/>
              <xdr:cNvSpPr>
                <a:spLocks/>
              </xdr:cNvSpPr>
            </xdr:nvSpPr>
            <xdr:spPr>
              <a:xfrm>
                <a:off x="256" y="223"/>
                <a:ext cx="0" cy="7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明朝"/>
                    <a:ea typeface="ＭＳ Ｐ明朝"/>
                    <a:cs typeface="ＭＳ Ｐ明朝"/>
                  </a:rPr>
                  <a:t/>
                </a:r>
              </a:p>
            </xdr:txBody>
          </xdr:sp>
        </xdr:grpSp>
        <xdr:sp>
          <xdr:nvSpPr>
            <xdr:cNvPr id="11" name="Line 17"/>
            <xdr:cNvSpPr>
              <a:spLocks/>
            </xdr:cNvSpPr>
          </xdr:nvSpPr>
          <xdr:spPr>
            <a:xfrm>
              <a:off x="298" y="249"/>
              <a:ext cx="0" cy="8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明朝"/>
                  <a:ea typeface="ＭＳ Ｐ明朝"/>
                  <a:cs typeface="ＭＳ Ｐ明朝"/>
                </a:rPr>
                <a:t/>
              </a:r>
            </a:p>
          </xdr:txBody>
        </xdr:sp>
        <xdr:sp>
          <xdr:nvSpPr>
            <xdr:cNvPr id="12" name="Line 18"/>
            <xdr:cNvSpPr>
              <a:spLocks/>
            </xdr:cNvSpPr>
          </xdr:nvSpPr>
          <xdr:spPr>
            <a:xfrm>
              <a:off x="178" y="357"/>
              <a:ext cx="20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明朝"/>
                  <a:ea typeface="ＭＳ Ｐ明朝"/>
                  <a:cs typeface="ＭＳ Ｐ明朝"/>
                </a:rPr>
                <a:t/>
              </a:r>
            </a:p>
          </xdr:txBody>
        </xdr:sp>
      </xdr:grpSp>
      <xdr:sp>
        <xdr:nvSpPr>
          <xdr:cNvPr id="13" name="Rectangle 20"/>
          <xdr:cNvSpPr>
            <a:spLocks/>
          </xdr:cNvSpPr>
        </xdr:nvSpPr>
        <xdr:spPr>
          <a:xfrm>
            <a:off x="207" y="312"/>
            <a:ext cx="2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1" i="0" u="none" baseline="0"/>
              <a:t>ｔ</a:t>
            </a:r>
          </a:p>
        </xdr:txBody>
      </xdr:sp>
      <xdr:sp>
        <xdr:nvSpPr>
          <xdr:cNvPr id="14" name="Rectangle 21"/>
          <xdr:cNvSpPr>
            <a:spLocks/>
          </xdr:cNvSpPr>
        </xdr:nvSpPr>
        <xdr:spPr>
          <a:xfrm>
            <a:off x="269" y="326"/>
            <a:ext cx="2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1" i="0" u="none" baseline="0"/>
              <a:t>Ｈ</a:t>
            </a:r>
          </a:p>
        </xdr:txBody>
      </xdr:sp>
      <xdr:sp>
        <xdr:nvSpPr>
          <xdr:cNvPr id="15" name="Rectangle 22"/>
          <xdr:cNvSpPr>
            <a:spLocks/>
          </xdr:cNvSpPr>
        </xdr:nvSpPr>
        <xdr:spPr>
          <a:xfrm>
            <a:off x="237" y="400"/>
            <a:ext cx="2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1" i="0" u="none" baseline="0"/>
              <a:t>Ｗ</a:t>
            </a:r>
          </a:p>
        </xdr:txBody>
      </xdr:sp>
    </xdr:grpSp>
    <xdr:clientData/>
  </xdr:twoCellAnchor>
  <xdr:twoCellAnchor>
    <xdr:from>
      <xdr:col>6</xdr:col>
      <xdr:colOff>76200</xdr:colOff>
      <xdr:row>9</xdr:row>
      <xdr:rowOff>361950</xdr:rowOff>
    </xdr:from>
    <xdr:to>
      <xdr:col>9</xdr:col>
      <xdr:colOff>247650</xdr:colOff>
      <xdr:row>12</xdr:row>
      <xdr:rowOff>104775</xdr:rowOff>
    </xdr:to>
    <xdr:grpSp>
      <xdr:nvGrpSpPr>
        <xdr:cNvPr id="16" name="Group 44"/>
        <xdr:cNvGrpSpPr>
          <a:grpSpLocks/>
        </xdr:cNvGrpSpPr>
      </xdr:nvGrpSpPr>
      <xdr:grpSpPr>
        <a:xfrm>
          <a:off x="5114925" y="4019550"/>
          <a:ext cx="3181350" cy="1171575"/>
          <a:chOff x="537" y="455"/>
          <a:chExt cx="334" cy="123"/>
        </a:xfrm>
        <a:solidFill>
          <a:srgbClr val="FFFFFF"/>
        </a:solidFill>
      </xdr:grpSpPr>
      <xdr:grpSp>
        <xdr:nvGrpSpPr>
          <xdr:cNvPr id="17" name="Group 40"/>
          <xdr:cNvGrpSpPr>
            <a:grpSpLocks/>
          </xdr:cNvGrpSpPr>
        </xdr:nvGrpSpPr>
        <xdr:grpSpPr>
          <a:xfrm>
            <a:off x="537" y="455"/>
            <a:ext cx="283" cy="123"/>
            <a:chOff x="524" y="261"/>
            <a:chExt cx="283" cy="123"/>
          </a:xfrm>
          <a:solidFill>
            <a:srgbClr val="FFFFFF"/>
          </a:solidFill>
        </xdr:grpSpPr>
        <xdr:sp>
          <xdr:nvSpPr>
            <xdr:cNvPr id="18" name="AutoShape 25"/>
            <xdr:cNvSpPr>
              <a:spLocks/>
            </xdr:cNvSpPr>
          </xdr:nvSpPr>
          <xdr:spPr>
            <a:xfrm>
              <a:off x="570" y="286"/>
              <a:ext cx="237" cy="49"/>
            </a:xfrm>
            <a:custGeom>
              <a:pathLst>
                <a:path h="49" w="237">
                  <a:moveTo>
                    <a:pt x="224" y="9"/>
                  </a:moveTo>
                  <a:cubicBezTo>
                    <a:pt x="225" y="7"/>
                    <a:pt x="224" y="4"/>
                    <a:pt x="225" y="3"/>
                  </a:cubicBezTo>
                  <a:cubicBezTo>
                    <a:pt x="226" y="2"/>
                    <a:pt x="230" y="2"/>
                    <a:pt x="231" y="5"/>
                  </a:cubicBezTo>
                  <a:cubicBezTo>
                    <a:pt x="232" y="8"/>
                    <a:pt x="233" y="16"/>
                    <a:pt x="232" y="19"/>
                  </a:cubicBezTo>
                  <a:cubicBezTo>
                    <a:pt x="230" y="22"/>
                    <a:pt x="227" y="21"/>
                    <a:pt x="226" y="20"/>
                  </a:cubicBezTo>
                  <a:cubicBezTo>
                    <a:pt x="223" y="20"/>
                    <a:pt x="226" y="13"/>
                    <a:pt x="215" y="17"/>
                  </a:cubicBezTo>
                  <a:cubicBezTo>
                    <a:pt x="212" y="21"/>
                    <a:pt x="210" y="33"/>
                    <a:pt x="219" y="37"/>
                  </a:cubicBezTo>
                  <a:cubicBezTo>
                    <a:pt x="229" y="40"/>
                    <a:pt x="226" y="30"/>
                    <a:pt x="228" y="29"/>
                  </a:cubicBezTo>
                  <a:cubicBezTo>
                    <a:pt x="230" y="28"/>
                    <a:pt x="230" y="27"/>
                    <a:pt x="234" y="29"/>
                  </a:cubicBezTo>
                  <a:cubicBezTo>
                    <a:pt x="237" y="36"/>
                    <a:pt x="231" y="44"/>
                    <a:pt x="227" y="46"/>
                  </a:cubicBezTo>
                  <a:cubicBezTo>
                    <a:pt x="223" y="48"/>
                    <a:pt x="216" y="49"/>
                    <a:pt x="208" y="44"/>
                  </a:cubicBezTo>
                  <a:cubicBezTo>
                    <a:pt x="204" y="40"/>
                    <a:pt x="203" y="33"/>
                    <a:pt x="193" y="24"/>
                  </a:cubicBezTo>
                  <a:cubicBezTo>
                    <a:pt x="166" y="21"/>
                    <a:pt x="58" y="22"/>
                    <a:pt x="41" y="23"/>
                  </a:cubicBezTo>
                  <a:cubicBezTo>
                    <a:pt x="27" y="37"/>
                    <a:pt x="33" y="48"/>
                    <a:pt x="6" y="45"/>
                  </a:cubicBezTo>
                  <a:cubicBezTo>
                    <a:pt x="2" y="42"/>
                    <a:pt x="0" y="38"/>
                    <a:pt x="0" y="31"/>
                  </a:cubicBezTo>
                  <a:cubicBezTo>
                    <a:pt x="0" y="29"/>
                    <a:pt x="5" y="30"/>
                    <a:pt x="5" y="30"/>
                  </a:cubicBezTo>
                  <a:cubicBezTo>
                    <a:pt x="5" y="30"/>
                    <a:pt x="7" y="38"/>
                    <a:pt x="11" y="37"/>
                  </a:cubicBezTo>
                  <a:cubicBezTo>
                    <a:pt x="15" y="37"/>
                    <a:pt x="17" y="36"/>
                    <a:pt x="19" y="33"/>
                  </a:cubicBezTo>
                  <a:cubicBezTo>
                    <a:pt x="21" y="30"/>
                    <a:pt x="23" y="25"/>
                    <a:pt x="20" y="19"/>
                  </a:cubicBezTo>
                  <a:cubicBezTo>
                    <a:pt x="17" y="13"/>
                    <a:pt x="11" y="16"/>
                    <a:pt x="7" y="20"/>
                  </a:cubicBezTo>
                  <a:cubicBezTo>
                    <a:pt x="7" y="20"/>
                    <a:pt x="5" y="22"/>
                    <a:pt x="2" y="18"/>
                  </a:cubicBezTo>
                  <a:cubicBezTo>
                    <a:pt x="1" y="14"/>
                    <a:pt x="1" y="7"/>
                    <a:pt x="2" y="5"/>
                  </a:cubicBezTo>
                  <a:cubicBezTo>
                    <a:pt x="3" y="3"/>
                    <a:pt x="6" y="0"/>
                    <a:pt x="9" y="3"/>
                  </a:cubicBezTo>
                  <a:cubicBezTo>
                    <a:pt x="9" y="4"/>
                    <a:pt x="10" y="6"/>
                    <a:pt x="11" y="8"/>
                  </a:cubicBezTo>
                  <a:cubicBezTo>
                    <a:pt x="15" y="9"/>
                    <a:pt x="21" y="10"/>
                    <a:pt x="31" y="15"/>
                  </a:cubicBezTo>
                  <a:cubicBezTo>
                    <a:pt x="39" y="15"/>
                    <a:pt x="171" y="15"/>
                    <a:pt x="202" y="15"/>
                  </a:cubicBezTo>
                  <a:cubicBezTo>
                    <a:pt x="209" y="11"/>
                    <a:pt x="209" y="11"/>
                    <a:pt x="217" y="9"/>
                  </a:cubicBezTo>
                  <a:cubicBezTo>
                    <a:pt x="220" y="9"/>
                    <a:pt x="221" y="10"/>
                    <a:pt x="224" y="9"/>
                  </a:cubicBezTo>
                  <a:close/>
                </a:path>
              </a:pathLst>
            </a:custGeom>
            <a:solidFill>
              <a:srgbClr val="666699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明朝"/>
                  <a:ea typeface="ＭＳ Ｐ明朝"/>
                  <a:cs typeface="ＭＳ Ｐ明朝"/>
                </a:rPr>
                <a:t/>
              </a:r>
            </a:p>
          </xdr:txBody>
        </xdr:sp>
        <xdr:sp>
          <xdr:nvSpPr>
            <xdr:cNvPr id="19" name="Line 28"/>
            <xdr:cNvSpPr>
              <a:spLocks/>
            </xdr:cNvSpPr>
          </xdr:nvSpPr>
          <xdr:spPr>
            <a:xfrm>
              <a:off x="579" y="261"/>
              <a:ext cx="0" cy="10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明朝"/>
                  <a:ea typeface="ＭＳ Ｐ明朝"/>
                  <a:cs typeface="ＭＳ Ｐ明朝"/>
                </a:rPr>
                <a:t/>
              </a:r>
            </a:p>
          </xdr:txBody>
        </xdr:sp>
        <xdr:sp>
          <xdr:nvSpPr>
            <xdr:cNvPr id="20" name="Line 29"/>
            <xdr:cNvSpPr>
              <a:spLocks/>
            </xdr:cNvSpPr>
          </xdr:nvSpPr>
          <xdr:spPr>
            <a:xfrm>
              <a:off x="795" y="261"/>
              <a:ext cx="0" cy="10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明朝"/>
                  <a:ea typeface="ＭＳ Ｐ明朝"/>
                  <a:cs typeface="ＭＳ Ｐ明朝"/>
                </a:rPr>
                <a:t/>
              </a:r>
            </a:p>
          </xdr:txBody>
        </xdr:sp>
        <xdr:sp>
          <xdr:nvSpPr>
            <xdr:cNvPr id="21" name="Line 30"/>
            <xdr:cNvSpPr>
              <a:spLocks/>
            </xdr:cNvSpPr>
          </xdr:nvSpPr>
          <xdr:spPr>
            <a:xfrm flipH="1">
              <a:off x="536" y="331"/>
              <a:ext cx="7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明朝"/>
                  <a:ea typeface="ＭＳ Ｐ明朝"/>
                  <a:cs typeface="ＭＳ Ｐ明朝"/>
                </a:rPr>
                <a:t/>
              </a:r>
            </a:p>
          </xdr:txBody>
        </xdr:sp>
        <xdr:sp>
          <xdr:nvSpPr>
            <xdr:cNvPr id="22" name="Line 31"/>
            <xdr:cNvSpPr>
              <a:spLocks/>
            </xdr:cNvSpPr>
          </xdr:nvSpPr>
          <xdr:spPr>
            <a:xfrm>
              <a:off x="553" y="305"/>
              <a:ext cx="0" cy="2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明朝"/>
                  <a:ea typeface="ＭＳ Ｐ明朝"/>
                  <a:cs typeface="ＭＳ Ｐ明朝"/>
                </a:rPr>
                <a:t/>
              </a:r>
            </a:p>
          </xdr:txBody>
        </xdr:sp>
        <xdr:grpSp>
          <xdr:nvGrpSpPr>
            <xdr:cNvPr id="23" name="Group 35"/>
            <xdr:cNvGrpSpPr>
              <a:grpSpLocks/>
            </xdr:cNvGrpSpPr>
          </xdr:nvGrpSpPr>
          <xdr:grpSpPr>
            <a:xfrm>
              <a:off x="710" y="276"/>
              <a:ext cx="0" cy="64"/>
              <a:chOff x="710" y="275"/>
              <a:chExt cx="0" cy="64"/>
            </a:xfrm>
            <a:solidFill>
              <a:srgbClr val="FFFFFF"/>
            </a:solidFill>
          </xdr:grpSpPr>
          <xdr:sp>
            <xdr:nvSpPr>
              <xdr:cNvPr id="24" name="Line 32"/>
              <xdr:cNvSpPr>
                <a:spLocks/>
              </xdr:cNvSpPr>
            </xdr:nvSpPr>
            <xdr:spPr>
              <a:xfrm>
                <a:off x="710" y="275"/>
                <a:ext cx="0" cy="26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明朝"/>
                    <a:ea typeface="ＭＳ Ｐ明朝"/>
                    <a:cs typeface="ＭＳ Ｐ明朝"/>
                  </a:rPr>
                  <a:t/>
                </a:r>
              </a:p>
            </xdr:txBody>
          </xdr:sp>
          <xdr:sp>
            <xdr:nvSpPr>
              <xdr:cNvPr id="25" name="Line 33"/>
              <xdr:cNvSpPr>
                <a:spLocks/>
              </xdr:cNvSpPr>
            </xdr:nvSpPr>
            <xdr:spPr>
              <a:xfrm flipV="1">
                <a:off x="710" y="307"/>
                <a:ext cx="0" cy="29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明朝"/>
                    <a:ea typeface="ＭＳ Ｐ明朝"/>
                    <a:cs typeface="ＭＳ Ｐ明朝"/>
                  </a:rPr>
                  <a:t/>
                </a:r>
              </a:p>
            </xdr:txBody>
          </xdr:sp>
          <xdr:sp>
            <xdr:nvSpPr>
              <xdr:cNvPr id="26" name="Line 34"/>
              <xdr:cNvSpPr>
                <a:spLocks/>
              </xdr:cNvSpPr>
            </xdr:nvSpPr>
            <xdr:spPr>
              <a:xfrm>
                <a:off x="710" y="276"/>
                <a:ext cx="0" cy="6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明朝"/>
                    <a:ea typeface="ＭＳ Ｐ明朝"/>
                    <a:cs typeface="ＭＳ Ｐ明朝"/>
                  </a:rPr>
                  <a:t/>
                </a:r>
              </a:p>
            </xdr:txBody>
          </xdr:sp>
        </xdr:grpSp>
        <xdr:sp>
          <xdr:nvSpPr>
            <xdr:cNvPr id="27" name="Line 36"/>
            <xdr:cNvSpPr>
              <a:spLocks/>
            </xdr:cNvSpPr>
          </xdr:nvSpPr>
          <xdr:spPr>
            <a:xfrm>
              <a:off x="579" y="357"/>
              <a:ext cx="21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明朝"/>
                  <a:ea typeface="ＭＳ Ｐ明朝"/>
                  <a:cs typeface="ＭＳ Ｐ明朝"/>
                </a:rPr>
                <a:t/>
              </a:r>
            </a:p>
          </xdr:txBody>
        </xdr:sp>
        <xdr:sp>
          <xdr:nvSpPr>
            <xdr:cNvPr id="28" name="Rectangle 37"/>
            <xdr:cNvSpPr>
              <a:spLocks/>
            </xdr:cNvSpPr>
          </xdr:nvSpPr>
          <xdr:spPr>
            <a:xfrm>
              <a:off x="680" y="356"/>
              <a:ext cx="28" cy="2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/>
                <a:t>Ｗ</a:t>
              </a:r>
            </a:p>
          </xdr:txBody>
        </xdr:sp>
        <xdr:sp>
          <xdr:nvSpPr>
            <xdr:cNvPr id="29" name="Rectangle 38"/>
            <xdr:cNvSpPr>
              <a:spLocks/>
            </xdr:cNvSpPr>
          </xdr:nvSpPr>
          <xdr:spPr>
            <a:xfrm>
              <a:off x="524" y="304"/>
              <a:ext cx="28" cy="2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/>
                <a:t>Ｈ</a:t>
              </a:r>
            </a:p>
          </xdr:txBody>
        </xdr:sp>
        <xdr:sp>
          <xdr:nvSpPr>
            <xdr:cNvPr id="30" name="Rectangle 39"/>
            <xdr:cNvSpPr>
              <a:spLocks/>
            </xdr:cNvSpPr>
          </xdr:nvSpPr>
          <xdr:spPr>
            <a:xfrm>
              <a:off x="690" y="274"/>
              <a:ext cx="28" cy="2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/>
                <a:t>ｔ</a:t>
              </a:r>
            </a:p>
          </xdr:txBody>
        </xdr:sp>
      </xdr:grpSp>
      <xdr:sp>
        <xdr:nvSpPr>
          <xdr:cNvPr id="31" name="Line 26"/>
          <xdr:cNvSpPr>
            <a:spLocks/>
          </xdr:cNvSpPr>
        </xdr:nvSpPr>
        <xdr:spPr>
          <a:xfrm>
            <a:off x="554" y="498"/>
            <a:ext cx="317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2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5.875" style="0" customWidth="1"/>
    <col min="2" max="2" width="2.75390625" style="0" customWidth="1"/>
    <col min="3" max="8" width="14.375" style="0" customWidth="1"/>
    <col min="9" max="9" width="10.75390625" style="0" customWidth="1"/>
    <col min="10" max="10" width="3.50390625" style="0" customWidth="1"/>
    <col min="11" max="11" width="5.50390625" style="0" customWidth="1"/>
    <col min="12" max="12" width="5.625" style="0" hidden="1" customWidth="1"/>
    <col min="13" max="13" width="5.625" style="0" customWidth="1"/>
    <col min="14" max="16384" width="10.625" style="0" customWidth="1"/>
  </cols>
  <sheetData>
    <row r="2" spans="1:8" ht="32.25" customHeight="1">
      <c r="A2" s="44" t="s">
        <v>3</v>
      </c>
      <c r="B2" s="1"/>
      <c r="C2" s="3" t="s">
        <v>8</v>
      </c>
      <c r="D2" s="1"/>
      <c r="E2" s="1"/>
      <c r="F2" s="1"/>
      <c r="G2" s="1"/>
      <c r="H2" s="1"/>
    </row>
    <row r="3" spans="1:11" ht="45" customHeight="1">
      <c r="A3" s="44"/>
      <c r="B3" s="1"/>
      <c r="C3" s="4" t="s">
        <v>14</v>
      </c>
      <c r="D3" s="33" t="s">
        <v>17</v>
      </c>
      <c r="E3" s="33" t="s">
        <v>18</v>
      </c>
      <c r="F3" s="33" t="s">
        <v>19</v>
      </c>
      <c r="G3" s="33" t="s">
        <v>0</v>
      </c>
      <c r="H3" s="33" t="s">
        <v>20</v>
      </c>
      <c r="I3" s="33" t="s">
        <v>4</v>
      </c>
      <c r="J3" s="8"/>
      <c r="K3" s="9"/>
    </row>
    <row r="4" spans="1:11" ht="45" customHeight="1">
      <c r="A4" s="44"/>
      <c r="B4" s="1"/>
      <c r="C4" s="29" t="s">
        <v>27</v>
      </c>
      <c r="D4" s="41">
        <f>VLOOKUP($C$4,$C$15:$I$25,2,FALSE)</f>
        <v>400</v>
      </c>
      <c r="E4" s="41">
        <f>VLOOKUP($C$4,$C$15:$I$25,3,FALSE)</f>
        <v>125</v>
      </c>
      <c r="F4" s="41">
        <f>VLOOKUP($C$4,$C$15:$I$25,4,FALSE)</f>
        <v>13</v>
      </c>
      <c r="G4" s="41">
        <f>VLOOKUP($C$4,$C$15:$I$25,5,FALSE)</f>
        <v>60</v>
      </c>
      <c r="H4" s="41">
        <f>VLOOKUP($C$4,$C$15:$I$25,6,FALSE)</f>
        <v>150</v>
      </c>
      <c r="I4" s="42" t="str">
        <f>VLOOKUP($C$4,$C$15:$I$25,7,FALSE)</f>
        <v>Ｕ型</v>
      </c>
      <c r="J4" s="8"/>
      <c r="K4" s="9"/>
    </row>
    <row r="5" spans="1:11" ht="19.5" customHeight="1">
      <c r="A5" s="44"/>
      <c r="B5" s="1"/>
      <c r="C5" s="2"/>
      <c r="D5" s="2"/>
      <c r="E5" s="5"/>
      <c r="F5" s="5"/>
      <c r="G5" s="1"/>
      <c r="H5" s="1"/>
      <c r="J5" s="8"/>
      <c r="K5" s="9"/>
    </row>
    <row r="6" spans="1:11" ht="33.75" customHeight="1">
      <c r="A6" s="44"/>
      <c r="C6" s="3" t="s">
        <v>21</v>
      </c>
      <c r="J6" s="8"/>
      <c r="K6" s="9"/>
    </row>
    <row r="7" spans="1:11" ht="45" customHeight="1">
      <c r="A7" s="44"/>
      <c r="C7" s="4" t="s">
        <v>14</v>
      </c>
      <c r="D7" s="33" t="s">
        <v>22</v>
      </c>
      <c r="E7" s="33" t="s">
        <v>23</v>
      </c>
      <c r="F7" s="33" t="s">
        <v>2</v>
      </c>
      <c r="G7" s="33" t="s">
        <v>1</v>
      </c>
      <c r="H7" s="6"/>
      <c r="J7" s="8"/>
      <c r="K7" s="9"/>
    </row>
    <row r="8" spans="1:12" ht="45" customHeight="1">
      <c r="A8" s="44"/>
      <c r="C8" s="34" t="str">
        <f>C4</f>
        <v>３型</v>
      </c>
      <c r="D8" s="30">
        <v>1</v>
      </c>
      <c r="E8" s="30">
        <v>1</v>
      </c>
      <c r="F8" s="43">
        <f>L8*D8*E8</f>
        <v>60</v>
      </c>
      <c r="G8" s="43">
        <f>F8/1000</f>
        <v>0.06</v>
      </c>
      <c r="H8" s="5"/>
      <c r="K8" s="7"/>
      <c r="L8">
        <f>VLOOKUP($C$4,$C$15:$I$25,5,FALSE)</f>
        <v>60</v>
      </c>
    </row>
    <row r="9" spans="1:11" ht="9" customHeight="1">
      <c r="A9" s="31"/>
      <c r="J9" s="8"/>
      <c r="K9" s="9"/>
    </row>
    <row r="10" spans="1:11" ht="37.5" customHeight="1">
      <c r="A10" s="31"/>
      <c r="J10" s="8"/>
      <c r="K10" s="9"/>
    </row>
    <row r="11" spans="3:11" ht="37.5" customHeight="1">
      <c r="C11" s="2" t="s">
        <v>39</v>
      </c>
      <c r="F11" s="40" t="s">
        <v>40</v>
      </c>
      <c r="J11" s="8"/>
      <c r="K11" s="9"/>
    </row>
    <row r="12" spans="1:11" ht="37.5" customHeight="1">
      <c r="A12" s="31"/>
      <c r="J12" s="8"/>
      <c r="K12" s="9"/>
    </row>
    <row r="13" spans="1:11" ht="24" customHeight="1">
      <c r="A13" s="31"/>
      <c r="J13" s="8"/>
      <c r="K13" s="9"/>
    </row>
    <row r="14" spans="2:11" ht="0.75" customHeight="1" hidden="1">
      <c r="B14" s="10"/>
      <c r="C14" s="10"/>
      <c r="D14" s="32" t="s">
        <v>9</v>
      </c>
      <c r="E14" s="32" t="s">
        <v>10</v>
      </c>
      <c r="F14" s="32" t="s">
        <v>11</v>
      </c>
      <c r="G14" s="38" t="s">
        <v>15</v>
      </c>
      <c r="H14" s="38" t="s">
        <v>16</v>
      </c>
      <c r="I14" s="10"/>
      <c r="J14" s="8"/>
      <c r="K14" s="9"/>
    </row>
    <row r="15" spans="1:11" ht="42" customHeight="1" hidden="1">
      <c r="A15">
        <v>1</v>
      </c>
      <c r="B15" s="10"/>
      <c r="C15" s="35" t="s">
        <v>24</v>
      </c>
      <c r="D15" s="37">
        <v>400</v>
      </c>
      <c r="E15" s="37">
        <v>85</v>
      </c>
      <c r="F15" s="36">
        <v>8</v>
      </c>
      <c r="G15" s="10">
        <v>35.5</v>
      </c>
      <c r="H15" s="10">
        <v>88.8</v>
      </c>
      <c r="I15" s="39" t="s">
        <v>12</v>
      </c>
      <c r="J15" s="8"/>
      <c r="K15" s="9"/>
    </row>
    <row r="16" spans="1:11" ht="42" customHeight="1" hidden="1">
      <c r="A16">
        <v>2</v>
      </c>
      <c r="B16" s="10"/>
      <c r="C16" s="35" t="s">
        <v>25</v>
      </c>
      <c r="D16" s="37">
        <v>400</v>
      </c>
      <c r="E16" s="37">
        <v>100</v>
      </c>
      <c r="F16" s="37">
        <v>10.5</v>
      </c>
      <c r="G16" s="36">
        <v>48</v>
      </c>
      <c r="H16" s="36">
        <v>120</v>
      </c>
      <c r="I16" s="39" t="s">
        <v>12</v>
      </c>
      <c r="J16" s="8"/>
      <c r="K16" s="9"/>
    </row>
    <row r="17" spans="1:11" ht="42" customHeight="1" hidden="1">
      <c r="A17">
        <v>3</v>
      </c>
      <c r="B17" s="10"/>
      <c r="C17" s="35" t="s">
        <v>26</v>
      </c>
      <c r="D17" s="37">
        <v>600</v>
      </c>
      <c r="E17" s="37">
        <v>130</v>
      </c>
      <c r="F17" s="37">
        <v>10.3</v>
      </c>
      <c r="G17" s="37">
        <v>61.8</v>
      </c>
      <c r="H17" s="37">
        <v>103</v>
      </c>
      <c r="I17" s="39" t="s">
        <v>12</v>
      </c>
      <c r="J17" s="8"/>
      <c r="K17" s="9"/>
    </row>
    <row r="18" spans="1:11" ht="42" customHeight="1" hidden="1">
      <c r="A18">
        <v>4</v>
      </c>
      <c r="B18" s="10"/>
      <c r="C18" s="35" t="s">
        <v>27</v>
      </c>
      <c r="D18" s="37">
        <v>400</v>
      </c>
      <c r="E18" s="37">
        <v>125</v>
      </c>
      <c r="F18" s="36">
        <v>13</v>
      </c>
      <c r="G18" s="36">
        <v>60</v>
      </c>
      <c r="H18" s="36">
        <v>150</v>
      </c>
      <c r="I18" s="39" t="s">
        <v>12</v>
      </c>
      <c r="J18" s="8"/>
      <c r="K18" s="9"/>
    </row>
    <row r="19" spans="1:11" ht="28.5" customHeight="1" hidden="1">
      <c r="A19">
        <v>5</v>
      </c>
      <c r="B19" s="10"/>
      <c r="C19" s="35" t="s">
        <v>28</v>
      </c>
      <c r="D19" s="37">
        <v>600</v>
      </c>
      <c r="E19" s="37">
        <v>180</v>
      </c>
      <c r="F19" s="37">
        <v>13.4</v>
      </c>
      <c r="G19" s="37">
        <v>81.6</v>
      </c>
      <c r="H19" s="37">
        <v>136</v>
      </c>
      <c r="I19" s="39" t="s">
        <v>12</v>
      </c>
      <c r="J19" s="8"/>
      <c r="K19" s="9"/>
    </row>
    <row r="20" spans="1:11" ht="42" customHeight="1" hidden="1">
      <c r="A20">
        <v>6</v>
      </c>
      <c r="B20" s="10"/>
      <c r="C20" s="35" t="s">
        <v>29</v>
      </c>
      <c r="D20" s="37">
        <v>400</v>
      </c>
      <c r="E20" s="37">
        <v>170</v>
      </c>
      <c r="F20" s="37">
        <v>15.5</v>
      </c>
      <c r="G20" s="37">
        <v>76.1</v>
      </c>
      <c r="H20" s="37">
        <v>190</v>
      </c>
      <c r="I20" s="39" t="s">
        <v>12</v>
      </c>
      <c r="J20" s="8"/>
      <c r="K20" s="9"/>
    </row>
    <row r="21" spans="1:11" ht="42" customHeight="1" hidden="1">
      <c r="A21">
        <v>7</v>
      </c>
      <c r="B21" s="10"/>
      <c r="C21" s="35" t="s">
        <v>30</v>
      </c>
      <c r="D21" s="37">
        <v>600</v>
      </c>
      <c r="E21" s="37">
        <v>210</v>
      </c>
      <c r="F21" s="36">
        <v>18</v>
      </c>
      <c r="G21" s="36">
        <v>106</v>
      </c>
      <c r="H21" s="36">
        <v>177</v>
      </c>
      <c r="I21" s="39" t="s">
        <v>12</v>
      </c>
      <c r="J21" s="8"/>
      <c r="K21" s="9"/>
    </row>
    <row r="22" spans="1:11" ht="42" customHeight="1" hidden="1">
      <c r="A22">
        <v>8</v>
      </c>
      <c r="B22" s="10"/>
      <c r="C22" s="35" t="s">
        <v>31</v>
      </c>
      <c r="D22" s="37">
        <v>500</v>
      </c>
      <c r="E22" s="37">
        <v>200</v>
      </c>
      <c r="F22" s="37">
        <v>24.3</v>
      </c>
      <c r="G22" s="36">
        <v>105</v>
      </c>
      <c r="H22" s="36">
        <v>210</v>
      </c>
      <c r="I22" s="39" t="s">
        <v>12</v>
      </c>
      <c r="J22" s="8"/>
      <c r="K22" s="9"/>
    </row>
    <row r="23" spans="1:11" ht="40.5" customHeight="1" hidden="1">
      <c r="A23">
        <v>9</v>
      </c>
      <c r="B23" s="10"/>
      <c r="C23" s="35" t="s">
        <v>32</v>
      </c>
      <c r="D23" s="37">
        <v>500</v>
      </c>
      <c r="E23" s="37">
        <v>225</v>
      </c>
      <c r="F23" s="37">
        <v>27.6</v>
      </c>
      <c r="G23" s="36">
        <v>120</v>
      </c>
      <c r="H23" s="36">
        <v>240</v>
      </c>
      <c r="I23" s="39" t="s">
        <v>12</v>
      </c>
      <c r="J23" s="8"/>
      <c r="K23" s="9"/>
    </row>
    <row r="24" spans="1:11" ht="42" customHeight="1" hidden="1">
      <c r="A24">
        <v>10</v>
      </c>
      <c r="B24" s="10"/>
      <c r="C24" s="35" t="s">
        <v>33</v>
      </c>
      <c r="D24" s="37">
        <v>500</v>
      </c>
      <c r="E24" s="37">
        <v>44.5</v>
      </c>
      <c r="F24" s="37">
        <v>9.5</v>
      </c>
      <c r="G24" s="37">
        <v>61.7</v>
      </c>
      <c r="H24" s="37">
        <v>123</v>
      </c>
      <c r="I24" s="39" t="s">
        <v>13</v>
      </c>
      <c r="J24" s="8"/>
      <c r="K24" s="9"/>
    </row>
    <row r="25" spans="1:11" ht="42" customHeight="1" hidden="1">
      <c r="A25">
        <v>11</v>
      </c>
      <c r="B25" s="10"/>
      <c r="C25" s="35" t="s">
        <v>34</v>
      </c>
      <c r="D25" s="37">
        <v>500</v>
      </c>
      <c r="E25" s="36">
        <v>47</v>
      </c>
      <c r="F25" s="37">
        <v>12.7</v>
      </c>
      <c r="G25" s="37">
        <v>77.2</v>
      </c>
      <c r="H25" s="37">
        <v>154</v>
      </c>
      <c r="I25" s="39" t="s">
        <v>13</v>
      </c>
      <c r="J25" s="8"/>
      <c r="K25" s="9"/>
    </row>
    <row r="26" spans="2:9" ht="37.5" customHeight="1" hidden="1">
      <c r="B26" s="10"/>
      <c r="C26" s="10"/>
      <c r="D26" s="10"/>
      <c r="E26" s="10"/>
      <c r="F26" s="10"/>
      <c r="G26" s="10"/>
      <c r="H26" s="10"/>
      <c r="I26" s="39"/>
    </row>
    <row r="27" spans="2:9" ht="13.5" hidden="1">
      <c r="B27" s="10"/>
      <c r="C27" s="10"/>
      <c r="D27" s="10"/>
      <c r="E27" s="10"/>
      <c r="F27" s="10"/>
      <c r="G27" s="10"/>
      <c r="H27" s="10"/>
      <c r="I27" s="39"/>
    </row>
    <row r="28" spans="2:9" ht="13.5" hidden="1">
      <c r="B28" s="10"/>
      <c r="C28" s="10"/>
      <c r="D28" s="10"/>
      <c r="E28" s="10"/>
      <c r="F28" s="10"/>
      <c r="G28" s="10"/>
      <c r="H28" s="10"/>
      <c r="I28" s="10"/>
    </row>
    <row r="29" spans="2:9" ht="13.5" hidden="1">
      <c r="B29" s="10"/>
      <c r="C29" s="10"/>
      <c r="D29" s="10"/>
      <c r="E29" s="10"/>
      <c r="F29" s="10"/>
      <c r="G29" s="10"/>
      <c r="H29" s="10"/>
      <c r="I29" s="10"/>
    </row>
    <row r="30" spans="2:9" ht="13.5" hidden="1">
      <c r="B30" s="10"/>
      <c r="C30" s="10"/>
      <c r="D30" s="10"/>
      <c r="E30" s="10"/>
      <c r="F30" s="10"/>
      <c r="G30" s="10"/>
      <c r="H30" s="10"/>
      <c r="I30" s="10"/>
    </row>
    <row r="31" spans="2:9" ht="13.5" hidden="1">
      <c r="B31" s="10"/>
      <c r="C31" s="10"/>
      <c r="D31" s="10"/>
      <c r="E31" s="10"/>
      <c r="F31" s="10"/>
      <c r="G31" s="10"/>
      <c r="H31" s="10"/>
      <c r="I31" s="10"/>
    </row>
    <row r="32" spans="2:9" ht="13.5" hidden="1">
      <c r="B32" s="10"/>
      <c r="C32" s="10"/>
      <c r="D32" s="10"/>
      <c r="E32" s="10"/>
      <c r="F32" s="10"/>
      <c r="G32" s="10"/>
      <c r="H32" s="10"/>
      <c r="I32" s="10"/>
    </row>
  </sheetData>
  <sheetProtection sheet="1" objects="1" scenarios="1"/>
  <mergeCells count="1">
    <mergeCell ref="A2:A8"/>
  </mergeCells>
  <dataValidations count="1">
    <dataValidation type="list" allowBlank="1" showInputMessage="1" showErrorMessage="1" sqref="C4">
      <formula1>$C$15:$C$25</formula1>
    </dataValidation>
  </dataValidations>
  <printOptions/>
  <pageMargins left="0.75" right="0.75" top="1" bottom="1" header="0.512" footer="0.512"/>
  <pageSetup horizontalDpi="360" verticalDpi="36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K34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23.25" customHeight="1"/>
  <cols>
    <col min="1" max="1" width="3.375" style="0" customWidth="1"/>
    <col min="2" max="2" width="4.75390625" style="0" customWidth="1"/>
    <col min="3" max="3" width="24.375" style="0" customWidth="1"/>
    <col min="4" max="4" width="10.50390625" style="0" customWidth="1"/>
    <col min="5" max="5" width="9.75390625" style="0" customWidth="1"/>
    <col min="6" max="7" width="12.125" style="0" customWidth="1"/>
    <col min="9" max="9" width="3.125" style="0" customWidth="1"/>
    <col min="10" max="10" width="5.25390625" style="0" customWidth="1"/>
    <col min="11" max="11" width="5.875" style="0" hidden="1" customWidth="1"/>
    <col min="12" max="12" width="10.25390625" style="0" hidden="1" customWidth="1"/>
    <col min="13" max="14" width="6.25390625" style="0" customWidth="1"/>
  </cols>
  <sheetData>
    <row r="1" ht="18.75" customHeight="1"/>
    <row r="3" ht="23.25" customHeight="1">
      <c r="C3" s="11" t="s">
        <v>35</v>
      </c>
    </row>
    <row r="5" spans="3:8" ht="36" customHeight="1">
      <c r="C5" s="12" t="s">
        <v>36</v>
      </c>
      <c r="D5" s="12" t="s">
        <v>37</v>
      </c>
      <c r="E5" s="12" t="s">
        <v>5</v>
      </c>
      <c r="F5" s="12" t="s">
        <v>38</v>
      </c>
      <c r="G5" s="12" t="s">
        <v>6</v>
      </c>
      <c r="H5" s="12" t="s">
        <v>4</v>
      </c>
    </row>
    <row r="6" spans="3:11" ht="36" customHeight="1">
      <c r="C6" s="26" t="s">
        <v>24</v>
      </c>
      <c r="D6" s="27">
        <v>2</v>
      </c>
      <c r="E6" s="27">
        <v>13</v>
      </c>
      <c r="F6" s="20">
        <f aca="true" t="shared" si="0" ref="F6:F19">IF(C6="","",K6*E6/1000)</f>
        <v>0.4615</v>
      </c>
      <c r="G6" s="20">
        <f aca="true" t="shared" si="1" ref="G6:G19">IF(C6="","",F6*E6)</f>
        <v>5.9995</v>
      </c>
      <c r="H6" s="21"/>
      <c r="K6">
        <f aca="true" ca="1" t="shared" si="2" ref="K6:K19">IF(CELL("type",C6)="b","",INDEX($D$24:$D$34,MATCH(C6,$C$24:$C$34,)))</f>
        <v>35.5</v>
      </c>
    </row>
    <row r="7" spans="3:11" ht="36" customHeight="1">
      <c r="C7" s="13" t="s">
        <v>27</v>
      </c>
      <c r="D7" s="14">
        <v>2</v>
      </c>
      <c r="E7" s="14">
        <v>3</v>
      </c>
      <c r="F7" s="15">
        <f t="shared" si="0"/>
        <v>0.18</v>
      </c>
      <c r="G7" s="15">
        <f t="shared" si="1"/>
        <v>0.54</v>
      </c>
      <c r="H7" s="16"/>
      <c r="K7">
        <f ca="1" t="shared" si="2"/>
        <v>60</v>
      </c>
    </row>
    <row r="8" spans="3:11" ht="36" customHeight="1">
      <c r="C8" s="13" t="s">
        <v>25</v>
      </c>
      <c r="D8" s="14">
        <v>2</v>
      </c>
      <c r="E8" s="14">
        <v>3</v>
      </c>
      <c r="F8" s="15">
        <f t="shared" si="0"/>
        <v>0.144</v>
      </c>
      <c r="G8" s="15">
        <f t="shared" si="1"/>
        <v>0.43199999999999994</v>
      </c>
      <c r="H8" s="16"/>
      <c r="K8">
        <f ca="1" t="shared" si="2"/>
        <v>48</v>
      </c>
    </row>
    <row r="9" spans="3:11" ht="36" customHeight="1">
      <c r="C9" s="13"/>
      <c r="D9" s="14"/>
      <c r="E9" s="14"/>
      <c r="F9" s="15">
        <f t="shared" si="0"/>
      </c>
      <c r="G9" s="15">
        <f t="shared" si="1"/>
      </c>
      <c r="H9" s="16"/>
      <c r="K9">
        <f ca="1" t="shared" si="2"/>
      </c>
    </row>
    <row r="10" spans="3:11" ht="36" customHeight="1">
      <c r="C10" s="13"/>
      <c r="D10" s="14"/>
      <c r="E10" s="14"/>
      <c r="F10" s="15">
        <f t="shared" si="0"/>
      </c>
      <c r="G10" s="15">
        <f t="shared" si="1"/>
      </c>
      <c r="H10" s="16"/>
      <c r="K10">
        <f ca="1" t="shared" si="2"/>
      </c>
    </row>
    <row r="11" spans="3:11" ht="36" customHeight="1">
      <c r="C11" s="13"/>
      <c r="D11" s="14"/>
      <c r="E11" s="14"/>
      <c r="F11" s="15">
        <f t="shared" si="0"/>
      </c>
      <c r="G11" s="15">
        <f t="shared" si="1"/>
      </c>
      <c r="H11" s="16"/>
      <c r="K11">
        <f ca="1" t="shared" si="2"/>
      </c>
    </row>
    <row r="12" spans="3:11" ht="36" customHeight="1">
      <c r="C12" s="13"/>
      <c r="D12" s="14"/>
      <c r="E12" s="14"/>
      <c r="F12" s="15">
        <f t="shared" si="0"/>
      </c>
      <c r="G12" s="15">
        <f t="shared" si="1"/>
      </c>
      <c r="H12" s="16"/>
      <c r="K12">
        <f ca="1" t="shared" si="2"/>
      </c>
    </row>
    <row r="13" spans="3:11" ht="36" customHeight="1">
      <c r="C13" s="13"/>
      <c r="D13" s="14"/>
      <c r="E13" s="14"/>
      <c r="F13" s="15">
        <f t="shared" si="0"/>
      </c>
      <c r="G13" s="15">
        <f t="shared" si="1"/>
      </c>
      <c r="H13" s="16"/>
      <c r="K13">
        <f ca="1" t="shared" si="2"/>
      </c>
    </row>
    <row r="14" spans="3:11" ht="36" customHeight="1">
      <c r="C14" s="13"/>
      <c r="D14" s="14"/>
      <c r="E14" s="14"/>
      <c r="F14" s="15">
        <f t="shared" si="0"/>
      </c>
      <c r="G14" s="15">
        <f t="shared" si="1"/>
      </c>
      <c r="H14" s="16"/>
      <c r="K14">
        <f ca="1" t="shared" si="2"/>
      </c>
    </row>
    <row r="15" spans="3:11" ht="36" customHeight="1">
      <c r="C15" s="13"/>
      <c r="D15" s="14"/>
      <c r="E15" s="14"/>
      <c r="F15" s="15">
        <f t="shared" si="0"/>
      </c>
      <c r="G15" s="15">
        <f t="shared" si="1"/>
      </c>
      <c r="H15" s="16"/>
      <c r="K15">
        <f ca="1" t="shared" si="2"/>
      </c>
    </row>
    <row r="16" spans="3:11" ht="36" customHeight="1">
      <c r="C16" s="13"/>
      <c r="D16" s="14"/>
      <c r="E16" s="14"/>
      <c r="F16" s="15">
        <f t="shared" si="0"/>
      </c>
      <c r="G16" s="15">
        <f t="shared" si="1"/>
      </c>
      <c r="H16" s="16"/>
      <c r="K16">
        <f ca="1" t="shared" si="2"/>
      </c>
    </row>
    <row r="17" spans="3:11" ht="36" customHeight="1">
      <c r="C17" s="13"/>
      <c r="D17" s="14"/>
      <c r="E17" s="14"/>
      <c r="F17" s="15">
        <f t="shared" si="0"/>
      </c>
      <c r="G17" s="15">
        <f t="shared" si="1"/>
      </c>
      <c r="H17" s="16"/>
      <c r="K17">
        <f ca="1" t="shared" si="2"/>
      </c>
    </row>
    <row r="18" spans="3:11" ht="36" customHeight="1">
      <c r="C18" s="13"/>
      <c r="D18" s="14"/>
      <c r="E18" s="14"/>
      <c r="F18" s="15">
        <f t="shared" si="0"/>
      </c>
      <c r="G18" s="15">
        <f t="shared" si="1"/>
      </c>
      <c r="H18" s="16"/>
      <c r="K18">
        <f ca="1" t="shared" si="2"/>
      </c>
    </row>
    <row r="19" spans="3:11" ht="36" customHeight="1">
      <c r="C19" s="28"/>
      <c r="D19" s="17"/>
      <c r="E19" s="17"/>
      <c r="F19" s="18">
        <f t="shared" si="0"/>
      </c>
      <c r="G19" s="18">
        <f t="shared" si="1"/>
      </c>
      <c r="H19" s="19"/>
      <c r="K19">
        <f ca="1" t="shared" si="2"/>
      </c>
    </row>
    <row r="20" ht="17.25" customHeight="1"/>
    <row r="21" spans="3:8" ht="36" customHeight="1">
      <c r="C21" s="22" t="s">
        <v>7</v>
      </c>
      <c r="D21" s="45"/>
      <c r="E21" s="45"/>
      <c r="F21" s="23"/>
      <c r="G21" s="24">
        <f>SUM(G6:G19)</f>
        <v>6.971500000000001</v>
      </c>
      <c r="H21" s="25"/>
    </row>
    <row r="23" s="10" customFormat="1" ht="28.5" customHeight="1" hidden="1"/>
    <row r="24" spans="3:4" s="10" customFormat="1" ht="28.5" customHeight="1" hidden="1">
      <c r="C24" s="35" t="s">
        <v>24</v>
      </c>
      <c r="D24" s="10">
        <v>35.5</v>
      </c>
    </row>
    <row r="25" spans="3:4" s="10" customFormat="1" ht="28.5" customHeight="1" hidden="1">
      <c r="C25" s="35" t="s">
        <v>25</v>
      </c>
      <c r="D25" s="36">
        <v>48</v>
      </c>
    </row>
    <row r="26" spans="3:4" s="10" customFormat="1" ht="28.5" customHeight="1" hidden="1">
      <c r="C26" s="35" t="s">
        <v>26</v>
      </c>
      <c r="D26" s="37">
        <v>61.8</v>
      </c>
    </row>
    <row r="27" spans="3:4" s="10" customFormat="1" ht="28.5" customHeight="1" hidden="1">
      <c r="C27" s="35" t="s">
        <v>27</v>
      </c>
      <c r="D27" s="36">
        <v>60</v>
      </c>
    </row>
    <row r="28" spans="3:4" s="10" customFormat="1" ht="28.5" customHeight="1" hidden="1">
      <c r="C28" s="35" t="s">
        <v>28</v>
      </c>
      <c r="D28" s="37">
        <v>81.6</v>
      </c>
    </row>
    <row r="29" spans="3:4" s="10" customFormat="1" ht="28.5" customHeight="1" hidden="1">
      <c r="C29" s="35" t="s">
        <v>29</v>
      </c>
      <c r="D29" s="37">
        <v>76.1</v>
      </c>
    </row>
    <row r="30" spans="3:4" s="10" customFormat="1" ht="28.5" customHeight="1" hidden="1">
      <c r="C30" s="35" t="s">
        <v>30</v>
      </c>
      <c r="D30" s="36">
        <v>106</v>
      </c>
    </row>
    <row r="31" spans="3:4" s="10" customFormat="1" ht="28.5" customHeight="1" hidden="1">
      <c r="C31" s="35" t="s">
        <v>31</v>
      </c>
      <c r="D31" s="36">
        <v>105</v>
      </c>
    </row>
    <row r="32" spans="3:4" s="10" customFormat="1" ht="28.5" customHeight="1" hidden="1">
      <c r="C32" s="35" t="s">
        <v>32</v>
      </c>
      <c r="D32" s="36">
        <v>120</v>
      </c>
    </row>
    <row r="33" spans="3:4" s="10" customFormat="1" ht="28.5" customHeight="1" hidden="1">
      <c r="C33" s="35" t="s">
        <v>33</v>
      </c>
      <c r="D33" s="37">
        <v>61.7</v>
      </c>
    </row>
    <row r="34" spans="3:4" s="10" customFormat="1" ht="28.5" customHeight="1" hidden="1">
      <c r="C34" s="35" t="s">
        <v>34</v>
      </c>
      <c r="D34" s="37">
        <v>77.2</v>
      </c>
    </row>
    <row r="35" s="10" customFormat="1" ht="28.5" customHeight="1" hidden="1"/>
  </sheetData>
  <sheetProtection sheet="1" objects="1" scenarios="1"/>
  <mergeCells count="1">
    <mergeCell ref="D21:E21"/>
  </mergeCells>
  <dataValidations count="1">
    <dataValidation type="list" allowBlank="1" showInputMessage="1" showErrorMessage="1" sqref="C6:C19">
      <formula1>$C$23:$C$34</formula1>
    </dataValidation>
  </dataValidations>
  <printOptions/>
  <pageMargins left="0.75" right="0.75" top="1.4" bottom="1" header="0.512" footer="0.51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工事部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諏訪　奏一</cp:lastModifiedBy>
  <cp:lastPrinted>2004-06-15T09:43:02Z</cp:lastPrinted>
  <dcterms:created xsi:type="dcterms:W3CDTF">2004-06-07T06:01:17Z</dcterms:created>
  <dcterms:modified xsi:type="dcterms:W3CDTF">2004-08-11T02:59:07Z</dcterms:modified>
  <cp:category/>
  <cp:version/>
  <cp:contentType/>
  <cp:contentStatus/>
</cp:coreProperties>
</file>